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5-2024 PhD\1 výzva\"/>
    </mc:Choice>
  </mc:AlternateContent>
  <xr:revisionPtr revIDLastSave="0" documentId="13_ncr:1_{B3384FFE-29D0-42F0-A8E3-8ED8DD4EA71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AVT!$B$2:$T$18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" i="1" l="1"/>
  <c r="S15" i="1"/>
  <c r="P15" i="1"/>
  <c r="T14" i="1"/>
  <c r="S14" i="1"/>
  <c r="P14" i="1"/>
  <c r="T13" i="1"/>
  <c r="S13" i="1"/>
  <c r="P13" i="1"/>
  <c r="T12" i="1"/>
  <c r="S12" i="1"/>
  <c r="P12" i="1"/>
  <c r="S11" i="1"/>
  <c r="T10" i="1"/>
  <c r="S10" i="1"/>
  <c r="P10" i="1"/>
  <c r="T9" i="1"/>
  <c r="S9" i="1"/>
  <c r="P9" i="1"/>
  <c r="T8" i="1"/>
  <c r="S8" i="1"/>
  <c r="P8" i="1"/>
  <c r="Q18" i="1" l="1"/>
  <c r="R18" i="1"/>
</calcChain>
</file>

<file path=xl/sharedStrings.xml><?xml version="1.0" encoding="utf-8"?>
<sst xmlns="http://schemas.openxmlformats.org/spreadsheetml/2006/main" count="79" uniqueCount="56">
  <si>
    <t>Příloha č. 2 Kupní smlouvy - Technická specifikace</t>
  </si>
  <si>
    <t>Audiovizuální technika (II.) 045-2024</t>
  </si>
  <si>
    <t>Vyplní se automaticky</t>
  </si>
  <si>
    <t>Vyplní dodavatel</t>
  </si>
  <si>
    <t>[DOPLNÍ DODAVATEL]</t>
  </si>
  <si>
    <t>Položka</t>
  </si>
  <si>
    <t>Množství</t>
  </si>
  <si>
    <t>Obchodní název + typ</t>
  </si>
  <si>
    <r>
      <t xml:space="preserve">Odkaz na  splnění požadavku 
TCO Certified / Energy star, </t>
    </r>
    <r>
      <rPr>
        <b/>
        <sz val="11"/>
        <color indexed="2"/>
        <rFont val="Calibri"/>
        <scheme val="minor"/>
      </rPr>
      <t xml:space="preserve">*
</t>
    </r>
  </si>
  <si>
    <r>
      <t xml:space="preserve">Termín dodání 
</t>
    </r>
    <r>
      <rPr>
        <i/>
        <sz val="11"/>
        <rFont val="Calibri"/>
        <scheme val="minor"/>
      </rPr>
      <t>(uveden v kalend. dnech od dojití výzvy Objednatele k plnění Smlouvy)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</si>
  <si>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</si>
  <si>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</si>
  <si>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</si>
  <si>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</si>
  <si>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</si>
  <si>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Ozvučení učebny - reproduktory</t>
  </si>
  <si>
    <t>ks</t>
  </si>
  <si>
    <t>Pár dvoupásmové reprosoustavy s parametry: 
- frekvenční rozsah v rozsahu min. 80Hz max. 20kHz (-10dB),
- nominální citlivost min. 111dB,
- výkon min. 300W / 8 Ω, 110;55;28W / 100V, 70V, 
- magnetické stínění, 
- možnost otočení min. 20˚x150˚, 
- impedance min. 8 ohmů, 
- otočný EQ přepínač, 
- včetně kloubového držáku na zeď, krytky  kontaktů, preferujeme bílou barvu, max. váha reproduktoru 5kg, 
- včetně montáže a projení s dalšími komponenty, plná kompatibilita s dále uvedenými položkami</t>
  </si>
  <si>
    <t>NE</t>
  </si>
  <si>
    <t>Samostatná faktura</t>
  </si>
  <si>
    <t>ANO</t>
  </si>
  <si>
    <t>záruka  min. 24 měsíců</t>
  </si>
  <si>
    <t>Univerzitní 28, 301 00 Plzeň, LS230</t>
  </si>
  <si>
    <t>60 dnů</t>
  </si>
  <si>
    <t>32322000-6 - Multimediální přístroje</t>
  </si>
  <si>
    <t>Ozvučení učebny - zesilovač</t>
  </si>
  <si>
    <t>Koncový zesilovač s parametry: 
- min. 2 kanály, 
- výstupní výkon do zátěže 8 ohm min. 2x275W, do zátěže 4 ohm min. 2x500W, do zátěže 2 ohm min. 2x700 W, 
- frekvenční rozsah min. 20Hz - max. 20kHz,
-  činitel tlumení min. 500, 
- min. 8 nezávislých filtrů param. ekvalizéru +/-15 dB,
- vypínání na přední straně, 
- nastavení náběhu, doběhu, prahu, 
- podsvícený LCD displej, vstupní citlivost min. 1.4V RMS,
- XLR konektory na vstupu, Speakon konektory na výstupu, 
- aktivní chlazení vč. tepelné regulace a monitorování stavu,
- výška max. 2U, hmotnost max. 8,5kg, vč. propojení mezi zesilovačem a reproduktory
- včetně montáže a projení s dalšími komponenty, plná kompatibilita s dalšími položkami</t>
  </si>
  <si>
    <t>Signálové řídící PC</t>
  </si>
  <si>
    <t>Procesor s výkonem minimálně 43 000 bodů podle Passmark CPU Mark na adrese http://www.cpubenchmark.net/high_end_cpus.html platné dne 11.3.2024 .
- Paměť min. 32GB  DDR5 4800Mhz v jednom slotu
- Grafická karta s výkonem min.3700 bodů dle Videocard Benchmarks  na adrese https://www.videocardbenchmark.net/high_end_gpus.html platné dne 11.3.2024
- 2x pevný disk min. 512TB NVME SSD 
- minimálně: Wifi min. 6E AX211, Bluetooth min. v5.2, min. 1x Rj45
- minimálně: min. 2xUSB-C 3.2,  min. 7xUSB 3.2, min. 3xUSB 2.0, min. 1x HDMI konektor, min. 3x mini DP 1.4, konektor sluchátek/mikrofonu
- váha max. 6,5kg,
- kensington lock.
Součástí je bezdrátová klávesnice a myš s prodlouženou dobou výdrže baterek min. 18 měsíců. 
Součástí je LCD min. 27" s parametry:
Matný min. 27" LCD monitor.
Rozlišení min. FULL HD 1920x1080.
Poměr stran 16:9.
Odezva max. 5 ms.
Jas min. 300 cd/m2
Kontrast min. 1000:1.
Porty min.: 1x DisplayPort 1.2, 2x HDMI 1,4,4x USB 3.
Nastavitelná výška, PIVOT, filtr modrého světla.
Barevný gamut min. 99% sRGB
Preferujeme černo stříbrnou barvu.
Třída energetické účinnosti v rozpětí A až E.</t>
  </si>
  <si>
    <t>60 měsíců NBD Onsite</t>
  </si>
  <si>
    <t>Operační systém min. Windows 11 PRO, předinstalovaný (nesmí to být licence typu K12 (EDU)). 
OS Windows požadujeme z důvodu kompatibility s interními aplikacemi ZČU (Stag, Magion,...)</t>
  </si>
  <si>
    <t>Mobilní dotykové zařízení</t>
  </si>
  <si>
    <t>Procesor s výkonem minimálně 24 950 bodů podle Passmark CPU Mark na adrese http://www.cpubenchmark.net/high_end_cpus.html platný  k 1.9.2024
Pamět  min. 8GB
Kapacita úložiště min. 256GB
Integrovaný mikrofon.
Baterie s prodlouženou dobou výdrže min. 20 hodin
Display: lesklý min. 11 " LED s rozlišením QHD min. 2420 x 1668 px, s jemností dipleje min. 264 PPI
Minimálně: Wifi min. 6e, Bluetooth, NFC, Pohybový senzor, Digitální kompas, Gyroskop, Světelný senzor, Senzor přiblížení, Barometr, G-Senzor, Čtečka otisku prstů, zadní fotoaparát min. 12 Mpx (f/1,8), přední fotoaparát min. 12 Mpx (f/2,4)
Minimálně: 1x USB-C
Operační systém z důvodu kompatibility: ipad  OS
Max. hmotnost: 0 ,44 kg.
Podpora dotykového pera  a plnohodnotné klávesnice 
Preferujeme šedou barvu.
- plná kompatibilita s dalšími položkami</t>
  </si>
  <si>
    <t>Přepínač</t>
  </si>
  <si>
    <t>Přepínač vstupů kombinovaný s Digital Link HDBase-T,
- vstupy  min. 1xVGA, min. 4x HDMI, min. 4x audio, min. 1xRS-232, min. 1x digital link, min. 1xRJ45, 
- výstup min. 1x audio,min. 1xHDMI, min. 1x HDBT ,
- podpora rozlišení  až WUXGA (1920x1200), včetně služby el. a signálového propojení, oživení, montáže, nastavení, plná kompatibilita s dalšími položkami</t>
  </si>
  <si>
    <t>Mobilní zařízení min. 14,2"</t>
  </si>
  <si>
    <t>Procesor s výkonem minimálně 19 500 bodů podle Passmark CPU Mark na adrese http://www.cpubenchmark.net/high_end_cpus.html platný k 1.9.2024
Paměť min. 16GB
Grafická karta min. 10 jádrová integrovaná s výkonem min. 21 000 bodů dle 3DMark Wild Life Unlimited  na adrese https://www.notebookcheck.net.
min. 16 jádrový neural engine
Webkamera min. 720p
Integrovaný mikrofon.
Baterie s prodlouženou dobou výdrže min. 20 hodin
Česká podsvícená klávesnice.
Pevný disk min. 1TB NVME SSD.
Display: lesklý min. 14.2" LED s rozlišením min. 3024 x 1964 px, min. 120 Hz, min. 1000Nits.
Minimálně: Wifi min. 6 ax, Bluetooth min. v5.
Minimálně: 1xHDMI,  2x USB-C min. 1x s thundebolt,  1xjack 3,5
Operační systém: mac OS
Max. hmotnost notebooku 1,6 kg.
Kovové šasi.
Preferujeme šedou barvu.
Součástí je dále plně kompatibilní  souměrná bezdrátová laserová myš s dotykovou ploškou,integrovaná baterie, výdrž min. 1měsíc, preferujeme bílou barvu
 - plná kompatibilita s dalšími položkami</t>
  </si>
  <si>
    <t>Služby montáže</t>
  </si>
  <si>
    <t>služby montáže jednotlivých kompoment, signálové propojení, programování ovládacích povelů ŘS setu, funkční test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</si>
  <si>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</si>
  <si>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</si>
  <si>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</si>
  <si>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</si>
  <si>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</si>
  <si>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t>Název projektu: PhD Infra ZČU
Číslo projektu: CZ.02.01.01/00/22_012/0005200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</si>
  <si>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</si>
  <si>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</si>
  <si>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</si>
  <si>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</si>
  <si>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
</t>
  </si>
  <si>
    <t xml:space="preserve">CPV - výběr
AUDIOVIZUÁLNÍ TECHNIKA
</t>
  </si>
  <si>
    <t>Měrná jednotka [MJ]</t>
  </si>
  <si>
    <t>Název</t>
  </si>
  <si>
    <t>Popis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</si>
  <si>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scheme val="minor"/>
      </rPr>
      <t>: NÁZEV A ČÍSLO DOTAČNÍHO PROJEKTU</t>
    </r>
  </si>
  <si>
    <t>Ing. Petr Pfauser, tel. 377 636 717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</si>
</sst>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sz val="12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name val="Calibri"/>
    </font>
    <font>
      <b/>
      <sz val="11"/>
      <color indexed="2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8FFFC2"/>
        <bgColor rgb="FF8FFFC2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115">
    <xf numFmtId="0" fontId="0" fillId="0" borderId="0" xfId="0"/>
    <xf numFmtId="164" fontId="9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9" fillId="5" borderId="2" xfId="0" applyFont="1" applyFill="1" applyBorder="1" applyAlignment="1" applyProtection="1">
      <alignment horizontal="left" vertical="center" wrapText="1" indent="1"/>
      <protection locked="0"/>
    </xf>
    <xf numFmtId="0" fontId="9" fillId="5" borderId="24" xfId="0" applyFont="1" applyFill="1" applyBorder="1" applyAlignment="1" applyProtection="1">
      <alignment horizontal="left" vertical="center" wrapText="1" indent="1"/>
      <protection locked="0"/>
    </xf>
    <xf numFmtId="0" fontId="9" fillId="5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8" xfId="0" applyFont="1" applyFill="1" applyBorder="1" applyAlignment="1" applyProtection="1">
      <alignment horizontal="center" vertical="center" textRotation="90" wrapText="1"/>
    </xf>
    <xf numFmtId="0" fontId="8" fillId="6" borderId="3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19" xfId="0" applyFill="1" applyBorder="1" applyAlignment="1" applyProtection="1">
      <alignment horizontal="left" vertical="center" wrapText="1" indent="1"/>
    </xf>
    <xf numFmtId="0" fontId="0" fillId="4" borderId="24" xfId="0" applyFill="1" applyBorder="1" applyAlignment="1" applyProtection="1">
      <alignment vertical="center" wrapTex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4" borderId="23" xfId="0" applyFill="1" applyBorder="1" applyAlignment="1" applyProtection="1">
      <alignment vertical="center" wrapText="1"/>
    </xf>
    <xf numFmtId="0" fontId="9" fillId="5" borderId="23" xfId="0" applyFont="1" applyFill="1" applyBorder="1" applyAlignment="1" applyProtection="1">
      <alignment horizontal="center" vertical="center" wrapText="1"/>
    </xf>
    <xf numFmtId="165" fontId="0" fillId="0" borderId="23" xfId="0" applyNumberFormat="1" applyBorder="1" applyAlignment="1" applyProtection="1">
      <alignment horizontal="right" vertical="center" indent="1"/>
    </xf>
    <xf numFmtId="0" fontId="3" fillId="4" borderId="13" xfId="0" applyFont="1" applyFill="1" applyBorder="1" applyAlignment="1" applyProtection="1">
      <alignment horizontal="center" vertical="center" wrapText="1"/>
    </xf>
    <xf numFmtId="0" fontId="0" fillId="7" borderId="13" xfId="0" applyFill="1" applyBorder="1" applyAlignment="1" applyProtection="1">
      <alignment horizontal="left" vertical="center" wrapText="1" inden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vertical="center" wrapText="1"/>
    </xf>
    <xf numFmtId="0" fontId="9" fillId="5" borderId="14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left" vertical="center" wrapText="1" indent="1"/>
    </xf>
    <xf numFmtId="4" fontId="0" fillId="0" borderId="0" xfId="0" applyNumberFormat="1" applyAlignment="1" applyProtection="1">
      <alignment horizontal="center" vertical="top" wrapText="1"/>
    </xf>
    <xf numFmtId="0" fontId="0" fillId="0" borderId="4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8" fillId="6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5" fillId="0" borderId="0" xfId="0" applyNumberFormat="1" applyFont="1" applyAlignment="1" applyProtection="1">
      <alignment horizontal="right" vertical="center" indent="1"/>
    </xf>
    <xf numFmtId="164" fontId="2" fillId="0" borderId="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" fillId="6" borderId="6" xfId="0" applyFont="1" applyFill="1" applyBorder="1" applyAlignment="1" applyProtection="1">
      <alignment horizontal="center" vertical="center" wrapText="1"/>
    </xf>
    <xf numFmtId="0" fontId="0" fillId="6" borderId="6" xfId="0" applyFill="1" applyBorder="1" applyAlignment="1" applyProtection="1">
      <alignment vertical="center" wrapText="1"/>
    </xf>
    <xf numFmtId="0" fontId="0" fillId="6" borderId="7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2" fillId="0" borderId="6" xfId="0" applyNumberFormat="1" applyFont="1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7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13" xfId="0" applyBorder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7" borderId="2" xfId="0" applyFill="1" applyBorder="1" applyAlignment="1" applyProtection="1">
      <alignment horizontal="center" vertical="center" wrapText="1"/>
    </xf>
    <xf numFmtId="0" fontId="0" fillId="7" borderId="21" xfId="0" applyFill="1" applyBorder="1" applyAlignment="1" applyProtection="1">
      <alignment horizontal="center" vertical="center" wrapText="1"/>
    </xf>
    <xf numFmtId="0" fontId="0" fillId="7" borderId="22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164" fontId="0" fillId="4" borderId="13" xfId="0" applyNumberFormat="1" applyFill="1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zoomScale="80" zoomScaleNormal="80" workbookViewId="0">
      <selection activeCell="F9" sqref="F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42578125" style="7" customWidth="1"/>
    <col min="4" max="4" width="9.7109375" style="73" bestFit="1" customWidth="1"/>
    <col min="5" max="5" width="9" style="6" bestFit="1" customWidth="1"/>
    <col min="6" max="6" width="101.5703125" style="7" customWidth="1"/>
    <col min="7" max="7" width="31.7109375" style="7" bestFit="1" customWidth="1"/>
    <col min="8" max="8" width="31.7109375" style="7" customWidth="1"/>
    <col min="9" max="9" width="23.5703125" style="7" bestFit="1" customWidth="1"/>
    <col min="10" max="10" width="19" style="7" bestFit="1" customWidth="1"/>
    <col min="11" max="11" width="36" style="5" customWidth="1"/>
    <col min="12" max="12" width="21.5703125" style="5" bestFit="1" customWidth="1"/>
    <col min="13" max="13" width="18.5703125" style="5" bestFit="1" customWidth="1"/>
    <col min="14" max="14" width="22.28515625" style="7" bestFit="1" customWidth="1"/>
    <col min="15" max="15" width="20.28515625" style="7" customWidth="1"/>
    <col min="16" max="16" width="10.7109375" style="7" hidden="1" customWidth="1"/>
    <col min="17" max="17" width="24" style="5" bestFit="1" customWidth="1"/>
    <col min="18" max="18" width="21" style="5" bestFit="1" customWidth="1"/>
    <col min="19" max="19" width="20.7109375" style="5" bestFit="1" customWidth="1"/>
    <col min="20" max="20" width="19.7109375" style="5" bestFit="1" customWidth="1"/>
    <col min="21" max="21" width="51.7109375" style="8" bestFit="1" customWidth="1"/>
    <col min="22" max="16384" width="9.140625" style="5"/>
  </cols>
  <sheetData>
    <row r="1" spans="1:21" ht="18" customHeight="1" x14ac:dyDescent="0.25">
      <c r="B1" s="108" t="s">
        <v>0</v>
      </c>
      <c r="C1" s="108"/>
      <c r="D1" s="108"/>
    </row>
    <row r="2" spans="1:21" ht="18" customHeight="1" x14ac:dyDescent="0.25">
      <c r="B2" s="109" t="s">
        <v>1</v>
      </c>
      <c r="C2" s="109"/>
      <c r="D2" s="109"/>
      <c r="E2" s="9"/>
      <c r="F2" s="10"/>
      <c r="G2" s="10"/>
      <c r="H2" s="10"/>
      <c r="J2" s="11"/>
      <c r="N2" s="10"/>
      <c r="O2" s="10"/>
      <c r="P2" s="10"/>
      <c r="Q2" s="12"/>
      <c r="S2" s="12"/>
      <c r="T2" s="12"/>
      <c r="U2" s="13"/>
    </row>
    <row r="3" spans="1:21" ht="18" customHeight="1" x14ac:dyDescent="0.25">
      <c r="D3" s="14"/>
      <c r="E3" s="9"/>
      <c r="F3" s="10"/>
      <c r="G3" s="10"/>
      <c r="H3" s="10"/>
      <c r="J3" s="11"/>
      <c r="N3" s="10"/>
      <c r="O3" s="10"/>
      <c r="P3" s="10"/>
      <c r="Q3" s="10"/>
      <c r="R3" s="10"/>
      <c r="T3" s="12"/>
      <c r="U3" s="13"/>
    </row>
    <row r="4" spans="1:21" ht="18" customHeight="1" x14ac:dyDescent="0.25">
      <c r="B4" s="15"/>
      <c r="C4" s="16" t="s">
        <v>2</v>
      </c>
      <c r="D4" s="17"/>
      <c r="E4" s="17"/>
      <c r="F4" s="17"/>
      <c r="G4" s="111"/>
      <c r="H4" s="111"/>
      <c r="I4" s="111"/>
      <c r="J4" s="111"/>
      <c r="K4" s="111"/>
      <c r="L4" s="111"/>
      <c r="M4" s="12"/>
      <c r="N4" s="18"/>
      <c r="O4" s="110"/>
      <c r="P4" s="110"/>
      <c r="Q4" s="110"/>
      <c r="R4" s="110"/>
      <c r="T4" s="12"/>
    </row>
    <row r="5" spans="1:21" ht="18" customHeight="1" thickBot="1" x14ac:dyDescent="0.3">
      <c r="B5" s="19"/>
      <c r="C5" s="20" t="s">
        <v>3</v>
      </c>
      <c r="D5" s="17"/>
      <c r="E5" s="17"/>
      <c r="F5" s="17"/>
      <c r="G5" s="17"/>
      <c r="H5" s="17"/>
      <c r="I5" s="12"/>
      <c r="J5" s="12"/>
      <c r="K5" s="12"/>
      <c r="L5" s="12"/>
      <c r="M5" s="12"/>
      <c r="N5" s="10"/>
      <c r="O5" s="10"/>
      <c r="P5" s="10"/>
      <c r="Q5" s="12"/>
      <c r="R5" s="12"/>
      <c r="T5" s="12"/>
    </row>
    <row r="6" spans="1:21" ht="34.5" customHeight="1" thickBot="1" x14ac:dyDescent="0.3">
      <c r="B6" s="21"/>
      <c r="C6" s="22"/>
      <c r="D6" s="23"/>
      <c r="E6" s="23"/>
      <c r="F6" s="10"/>
      <c r="G6" s="24" t="s">
        <v>4</v>
      </c>
      <c r="H6" s="24" t="s">
        <v>4</v>
      </c>
      <c r="I6" s="10"/>
      <c r="J6" s="10"/>
      <c r="N6" s="10"/>
      <c r="O6" s="25"/>
      <c r="P6" s="25"/>
      <c r="R6" s="24" t="s">
        <v>4</v>
      </c>
      <c r="U6" s="11"/>
    </row>
    <row r="7" spans="1:21" ht="221.25" customHeight="1" thickBot="1" x14ac:dyDescent="0.3">
      <c r="B7" s="26" t="s">
        <v>5</v>
      </c>
      <c r="C7" s="27" t="s">
        <v>52</v>
      </c>
      <c r="D7" s="27" t="s">
        <v>6</v>
      </c>
      <c r="E7" s="27" t="s">
        <v>51</v>
      </c>
      <c r="F7" s="27" t="s">
        <v>53</v>
      </c>
      <c r="G7" s="28" t="s">
        <v>7</v>
      </c>
      <c r="H7" s="28" t="s">
        <v>8</v>
      </c>
      <c r="I7" s="27" t="s">
        <v>45</v>
      </c>
      <c r="J7" s="27" t="s">
        <v>46</v>
      </c>
      <c r="K7" s="29" t="s">
        <v>54</v>
      </c>
      <c r="L7" s="27" t="s">
        <v>47</v>
      </c>
      <c r="M7" s="30" t="s">
        <v>48</v>
      </c>
      <c r="N7" s="27" t="s">
        <v>49</v>
      </c>
      <c r="O7" s="27" t="s">
        <v>9</v>
      </c>
      <c r="P7" s="27" t="s">
        <v>10</v>
      </c>
      <c r="Q7" s="27" t="s">
        <v>11</v>
      </c>
      <c r="R7" s="31" t="s">
        <v>12</v>
      </c>
      <c r="S7" s="30" t="s">
        <v>13</v>
      </c>
      <c r="T7" s="30" t="s">
        <v>14</v>
      </c>
      <c r="U7" s="27" t="s">
        <v>50</v>
      </c>
    </row>
    <row r="8" spans="1:21" ht="171.75" customHeight="1" thickBot="1" x14ac:dyDescent="0.3">
      <c r="A8" s="32"/>
      <c r="B8" s="33">
        <v>1</v>
      </c>
      <c r="C8" s="34" t="s">
        <v>15</v>
      </c>
      <c r="D8" s="35">
        <v>1</v>
      </c>
      <c r="E8" s="34" t="s">
        <v>16</v>
      </c>
      <c r="F8" s="36" t="s">
        <v>17</v>
      </c>
      <c r="G8" s="2"/>
      <c r="H8" s="37" t="s">
        <v>18</v>
      </c>
      <c r="I8" s="95" t="s">
        <v>19</v>
      </c>
      <c r="J8" s="98" t="s">
        <v>20</v>
      </c>
      <c r="K8" s="98" t="s">
        <v>44</v>
      </c>
      <c r="L8" s="38" t="s">
        <v>21</v>
      </c>
      <c r="M8" s="101" t="s">
        <v>55</v>
      </c>
      <c r="N8" s="101" t="s">
        <v>22</v>
      </c>
      <c r="O8" s="104" t="s">
        <v>23</v>
      </c>
      <c r="P8" s="39">
        <f>D8*Q8</f>
        <v>26000</v>
      </c>
      <c r="Q8" s="40">
        <v>26000</v>
      </c>
      <c r="R8" s="1"/>
      <c r="S8" s="41">
        <f>D8*R8</f>
        <v>0</v>
      </c>
      <c r="T8" s="42" t="str">
        <f t="shared" ref="T8:T15" si="0">IF(ISNUMBER(R8), IF(R8&gt;Q8,"NEVYHOVUJE","VYHOVUJE")," ")</f>
        <v xml:space="preserve"> </v>
      </c>
      <c r="U8" s="43" t="s">
        <v>24</v>
      </c>
    </row>
    <row r="9" spans="1:21" ht="225.75" customHeight="1" thickBot="1" x14ac:dyDescent="0.3">
      <c r="B9" s="44">
        <v>2</v>
      </c>
      <c r="C9" s="45" t="s">
        <v>25</v>
      </c>
      <c r="D9" s="46">
        <v>1</v>
      </c>
      <c r="E9" s="45" t="s">
        <v>16</v>
      </c>
      <c r="F9" s="47" t="s">
        <v>26</v>
      </c>
      <c r="G9" s="2"/>
      <c r="H9" s="48" t="s">
        <v>18</v>
      </c>
      <c r="I9" s="96"/>
      <c r="J9" s="99"/>
      <c r="K9" s="99"/>
      <c r="L9" s="49" t="s">
        <v>21</v>
      </c>
      <c r="M9" s="102"/>
      <c r="N9" s="102"/>
      <c r="O9" s="105"/>
      <c r="P9" s="50">
        <f>D9*Q9</f>
        <v>14000</v>
      </c>
      <c r="Q9" s="51">
        <v>14000</v>
      </c>
      <c r="R9" s="1"/>
      <c r="S9" s="52">
        <f>D9*R9</f>
        <v>0</v>
      </c>
      <c r="T9" s="53" t="str">
        <f t="shared" si="0"/>
        <v xml:space="preserve"> </v>
      </c>
      <c r="U9" s="54" t="s">
        <v>24</v>
      </c>
    </row>
    <row r="10" spans="1:21" ht="375.75" thickBot="1" x14ac:dyDescent="0.3">
      <c r="B10" s="113">
        <v>3</v>
      </c>
      <c r="C10" s="99" t="s">
        <v>27</v>
      </c>
      <c r="D10" s="114">
        <v>1</v>
      </c>
      <c r="E10" s="99" t="s">
        <v>16</v>
      </c>
      <c r="F10" s="55" t="s">
        <v>28</v>
      </c>
      <c r="G10" s="2"/>
      <c r="H10" s="3"/>
      <c r="I10" s="96"/>
      <c r="J10" s="99"/>
      <c r="K10" s="99"/>
      <c r="L10" s="107" t="s">
        <v>29</v>
      </c>
      <c r="M10" s="102"/>
      <c r="N10" s="102"/>
      <c r="O10" s="105"/>
      <c r="P10" s="50">
        <f>D10*Q10</f>
        <v>31500</v>
      </c>
      <c r="Q10" s="112">
        <v>31500</v>
      </c>
      <c r="R10" s="1"/>
      <c r="S10" s="56">
        <f>D10*R10</f>
        <v>0</v>
      </c>
      <c r="T10" s="93" t="str">
        <f>IF(ISNUMBER(R10+R11), IF(R10+R11&gt;Q10,"NEVYHOVUJE","VYHOVUJE")," ")</f>
        <v>VYHOVUJE</v>
      </c>
      <c r="U10" s="94" t="s">
        <v>24</v>
      </c>
    </row>
    <row r="11" spans="1:21" ht="38.25" customHeight="1" thickBot="1" x14ac:dyDescent="0.3">
      <c r="B11" s="113"/>
      <c r="C11" s="99"/>
      <c r="D11" s="114"/>
      <c r="E11" s="99"/>
      <c r="F11" s="57" t="s">
        <v>30</v>
      </c>
      <c r="G11" s="2"/>
      <c r="H11" s="58" t="s">
        <v>18</v>
      </c>
      <c r="I11" s="96"/>
      <c r="J11" s="99"/>
      <c r="K11" s="99"/>
      <c r="L11" s="107"/>
      <c r="M11" s="102"/>
      <c r="N11" s="102"/>
      <c r="O11" s="105"/>
      <c r="P11" s="50"/>
      <c r="Q11" s="112"/>
      <c r="R11" s="1"/>
      <c r="S11" s="59">
        <f>D10*R11</f>
        <v>0</v>
      </c>
      <c r="T11" s="93"/>
      <c r="U11" s="94"/>
    </row>
    <row r="12" spans="1:21" ht="243" customHeight="1" thickBot="1" x14ac:dyDescent="0.3">
      <c r="B12" s="44">
        <v>4</v>
      </c>
      <c r="C12" s="45" t="s">
        <v>31</v>
      </c>
      <c r="D12" s="46">
        <v>1</v>
      </c>
      <c r="E12" s="45" t="s">
        <v>16</v>
      </c>
      <c r="F12" s="47" t="s">
        <v>32</v>
      </c>
      <c r="G12" s="2"/>
      <c r="H12" s="48" t="s">
        <v>18</v>
      </c>
      <c r="I12" s="96"/>
      <c r="J12" s="99"/>
      <c r="K12" s="99"/>
      <c r="L12" s="49" t="s">
        <v>21</v>
      </c>
      <c r="M12" s="102"/>
      <c r="N12" s="102"/>
      <c r="O12" s="105"/>
      <c r="P12" s="50">
        <f>D12*Q12</f>
        <v>23000</v>
      </c>
      <c r="Q12" s="51">
        <v>23000</v>
      </c>
      <c r="R12" s="1"/>
      <c r="S12" s="52">
        <f>D12*R12</f>
        <v>0</v>
      </c>
      <c r="T12" s="53" t="str">
        <f t="shared" si="0"/>
        <v xml:space="preserve"> </v>
      </c>
      <c r="U12" s="54" t="s">
        <v>24</v>
      </c>
    </row>
    <row r="13" spans="1:21" ht="96.75" customHeight="1" thickBot="1" x14ac:dyDescent="0.3">
      <c r="B13" s="44">
        <v>5</v>
      </c>
      <c r="C13" s="45" t="s">
        <v>33</v>
      </c>
      <c r="D13" s="46">
        <v>1</v>
      </c>
      <c r="E13" s="45" t="s">
        <v>16</v>
      </c>
      <c r="F13" s="47" t="s">
        <v>34</v>
      </c>
      <c r="G13" s="2"/>
      <c r="H13" s="48" t="s">
        <v>18</v>
      </c>
      <c r="I13" s="96"/>
      <c r="J13" s="99"/>
      <c r="K13" s="99"/>
      <c r="L13" s="49" t="s">
        <v>21</v>
      </c>
      <c r="M13" s="102"/>
      <c r="N13" s="102"/>
      <c r="O13" s="105"/>
      <c r="P13" s="50">
        <f>D13*Q13</f>
        <v>27000</v>
      </c>
      <c r="Q13" s="51">
        <v>27000</v>
      </c>
      <c r="R13" s="1"/>
      <c r="S13" s="52">
        <f>D13*R13</f>
        <v>0</v>
      </c>
      <c r="T13" s="53" t="str">
        <f t="shared" si="0"/>
        <v xml:space="preserve"> </v>
      </c>
      <c r="U13" s="54" t="s">
        <v>24</v>
      </c>
    </row>
    <row r="14" spans="1:21" ht="327" customHeight="1" thickBot="1" x14ac:dyDescent="0.3">
      <c r="B14" s="44">
        <v>6</v>
      </c>
      <c r="C14" s="60" t="s">
        <v>35</v>
      </c>
      <c r="D14" s="46">
        <v>1</v>
      </c>
      <c r="E14" s="45" t="s">
        <v>16</v>
      </c>
      <c r="F14" s="61" t="s">
        <v>36</v>
      </c>
      <c r="G14" s="2"/>
      <c r="H14" s="4"/>
      <c r="I14" s="96"/>
      <c r="J14" s="99"/>
      <c r="K14" s="99"/>
      <c r="L14" s="49" t="s">
        <v>21</v>
      </c>
      <c r="M14" s="102"/>
      <c r="N14" s="102"/>
      <c r="O14" s="105"/>
      <c r="P14" s="50">
        <f>D14*Q14</f>
        <v>50000</v>
      </c>
      <c r="Q14" s="51">
        <v>50000</v>
      </c>
      <c r="R14" s="1"/>
      <c r="S14" s="52">
        <f>D14*R14</f>
        <v>0</v>
      </c>
      <c r="T14" s="53" t="str">
        <f t="shared" si="0"/>
        <v xml:space="preserve"> </v>
      </c>
      <c r="U14" s="54" t="s">
        <v>24</v>
      </c>
    </row>
    <row r="15" spans="1:21" ht="38.25" customHeight="1" thickBot="1" x14ac:dyDescent="0.3">
      <c r="B15" s="62">
        <v>7</v>
      </c>
      <c r="C15" s="63" t="s">
        <v>37</v>
      </c>
      <c r="D15" s="64">
        <v>1</v>
      </c>
      <c r="E15" s="63" t="s">
        <v>16</v>
      </c>
      <c r="F15" s="65" t="s">
        <v>38</v>
      </c>
      <c r="G15" s="2"/>
      <c r="H15" s="66" t="s">
        <v>18</v>
      </c>
      <c r="I15" s="97"/>
      <c r="J15" s="100"/>
      <c r="K15" s="100"/>
      <c r="L15" s="67" t="s">
        <v>21</v>
      </c>
      <c r="M15" s="103"/>
      <c r="N15" s="103"/>
      <c r="O15" s="106"/>
      <c r="P15" s="68">
        <f>D15*Q15</f>
        <v>16000</v>
      </c>
      <c r="Q15" s="69">
        <v>16000</v>
      </c>
      <c r="R15" s="1"/>
      <c r="S15" s="70">
        <f>D15*R15</f>
        <v>0</v>
      </c>
      <c r="T15" s="71" t="str">
        <f t="shared" si="0"/>
        <v xml:space="preserve"> </v>
      </c>
      <c r="U15" s="72"/>
    </row>
    <row r="16" spans="1:21" ht="13.5" customHeight="1" thickBot="1" x14ac:dyDescent="0.3">
      <c r="S16" s="74"/>
    </row>
    <row r="17" spans="2:21" ht="60.75" customHeight="1" thickTop="1" thickBot="1" x14ac:dyDescent="0.3">
      <c r="B17" s="83" t="s">
        <v>39</v>
      </c>
      <c r="C17" s="84"/>
      <c r="D17" s="84"/>
      <c r="E17" s="84"/>
      <c r="F17" s="84"/>
      <c r="G17" s="84"/>
      <c r="H17" s="75"/>
      <c r="I17" s="76"/>
      <c r="J17" s="76"/>
      <c r="K17" s="76"/>
      <c r="L17" s="77"/>
      <c r="M17" s="11"/>
      <c r="N17" s="11"/>
      <c r="O17" s="78"/>
      <c r="P17" s="78"/>
      <c r="Q17" s="79" t="s">
        <v>40</v>
      </c>
      <c r="R17" s="85" t="s">
        <v>41</v>
      </c>
      <c r="S17" s="86"/>
      <c r="T17" s="87"/>
      <c r="U17" s="80"/>
    </row>
    <row r="18" spans="2:21" ht="33" customHeight="1" thickTop="1" thickBot="1" x14ac:dyDescent="0.3">
      <c r="B18" s="88" t="s">
        <v>42</v>
      </c>
      <c r="C18" s="88"/>
      <c r="D18" s="88"/>
      <c r="E18" s="88"/>
      <c r="F18" s="88"/>
      <c r="G18" s="88"/>
      <c r="H18" s="88"/>
      <c r="I18" s="88"/>
      <c r="J18" s="88"/>
      <c r="L18" s="14"/>
      <c r="M18" s="14"/>
      <c r="N18" s="14"/>
      <c r="O18" s="81"/>
      <c r="P18" s="81"/>
      <c r="Q18" s="82">
        <f>SUM(P8:P15)</f>
        <v>187500</v>
      </c>
      <c r="R18" s="89">
        <f>SUM(S8:S15)</f>
        <v>0</v>
      </c>
      <c r="S18" s="90"/>
      <c r="T18" s="91"/>
    </row>
    <row r="19" spans="2:21" ht="14.25" customHeight="1" thickTop="1" x14ac:dyDescent="0.25"/>
    <row r="20" spans="2:21" ht="14.25" customHeight="1" x14ac:dyDescent="0.25"/>
    <row r="21" spans="2:21" ht="42" customHeight="1" x14ac:dyDescent="0.25">
      <c r="B21" s="92" t="s">
        <v>43</v>
      </c>
      <c r="C21" s="92"/>
      <c r="D21" s="92"/>
      <c r="E21" s="92"/>
      <c r="F21" s="92"/>
      <c r="G21" s="92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ZFWG9e+qkv4/rnZ680odWM0mefOwe/Eom3MUgCQN7UVahNM0P7r+OZhf9tuxB5qc9DX2Kh9P3M2VYpGwgCDEsw==" saltValue="ImlG30YfhjsjIbc57CpBVw==" spinCount="100000" sheet="1" objects="1" scenarios="1"/>
  <mergeCells count="23">
    <mergeCell ref="B1:D1"/>
    <mergeCell ref="B2:D2"/>
    <mergeCell ref="O4:R4"/>
    <mergeCell ref="G4:L4"/>
    <mergeCell ref="Q10:Q11"/>
    <mergeCell ref="B10:B11"/>
    <mergeCell ref="C10:C11"/>
    <mergeCell ref="D10:D11"/>
    <mergeCell ref="E10:E11"/>
    <mergeCell ref="T10:T11"/>
    <mergeCell ref="U10:U11"/>
    <mergeCell ref="I8:I15"/>
    <mergeCell ref="J8:J15"/>
    <mergeCell ref="K8:K15"/>
    <mergeCell ref="M8:M15"/>
    <mergeCell ref="N8:N15"/>
    <mergeCell ref="O8:O15"/>
    <mergeCell ref="L10:L11"/>
    <mergeCell ref="B17:G17"/>
    <mergeCell ref="R17:T17"/>
    <mergeCell ref="B18:J18"/>
    <mergeCell ref="R18:T18"/>
    <mergeCell ref="B21:G21"/>
  </mergeCells>
  <conditionalFormatting sqref="B8:B10 B12:B15">
    <cfRule type="cellIs" dxfId="12" priority="51" operator="greaterThanOrEqual">
      <formula>1</formula>
    </cfRule>
    <cfRule type="containsBlanks" dxfId="11" priority="56">
      <formula>LEN(TRIM(B8))=0</formula>
    </cfRule>
  </conditionalFormatting>
  <conditionalFormatting sqref="D8:D10">
    <cfRule type="containsBlanks" dxfId="10" priority="2">
      <formula>LEN(TRIM(D8))=0</formula>
    </cfRule>
  </conditionalFormatting>
  <conditionalFormatting sqref="D12:D15">
    <cfRule type="containsBlanks" dxfId="9" priority="1">
      <formula>LEN(TRIM(D12))=0</formula>
    </cfRule>
  </conditionalFormatting>
  <conditionalFormatting sqref="G8:H15">
    <cfRule type="notContainsBlanks" dxfId="8" priority="7">
      <formula>LEN(TRIM(G8))&gt;0</formula>
    </cfRule>
    <cfRule type="notContainsBlanks" dxfId="7" priority="8">
      <formula>LEN(TRIM(G8))&gt;0</formula>
    </cfRule>
    <cfRule type="notContainsBlanks" dxfId="6" priority="9">
      <formula>LEN(TRIM(G8))&gt;0</formula>
    </cfRule>
    <cfRule type="containsBlanks" dxfId="5" priority="10">
      <formula>LEN(TRIM(G8))=0</formula>
    </cfRule>
  </conditionalFormatting>
  <conditionalFormatting sqref="R8:R15">
    <cfRule type="notContainsBlanks" dxfId="4" priority="13">
      <formula>LEN(TRIM(R8))&gt;0</formula>
    </cfRule>
    <cfRule type="notContainsBlanks" dxfId="3" priority="14">
      <formula>LEN(TRIM(R8))&gt;0</formula>
    </cfRule>
    <cfRule type="containsBlanks" dxfId="2" priority="15">
      <formula>LEN(TRIM(R8))=0</formula>
    </cfRule>
  </conditionalFormatting>
  <conditionalFormatting sqref="T8:T10 T12:T15">
    <cfRule type="cellIs" dxfId="1" priority="47" operator="equal">
      <formula>"NEVYHOVUJE"</formula>
    </cfRule>
    <cfRule type="cellIs" dxfId="0" priority="48" operator="equal">
      <formula>"VYHOVUJE"</formula>
    </cfRule>
  </conditionalFormatting>
  <dataValidations count="5">
    <dataValidation type="list" allowBlank="1" showInputMessage="1" showErrorMessage="1" sqref="U8:U10 U12:U14" xr:uid="{00000000-0002-0000-0000-000000000000}"/>
    <dataValidation type="list" showInputMessage="1" showErrorMessage="1" sqref="J8" xr:uid="{005E00AD-003A-43EB-BF36-002A00860012}">
      <formula1>"ANO,NE"</formula1>
    </dataValidation>
    <dataValidation type="list" showInputMessage="1" showErrorMessage="1" sqref="E15 E8:E10 E12:E13" xr:uid="{00CA0043-0001-422C-B9E1-00BF009400C0}">
      <formula1>"ks,bal,sada,"</formula1>
    </dataValidation>
    <dataValidation type="list" showInputMessage="1" showErrorMessage="1" sqref="E14" xr:uid="{006D0050-008E-4CDA-BA88-0081007900A2}">
      <formula1>"ks,bal,sada,m,"</formula1>
    </dataValidation>
    <dataValidation type="list" allowBlank="1" showInputMessage="1" showErrorMessage="1" sqref="U15" xr:uid="{00000000-0002-0000-0000-000001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1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2</cp:revision>
  <dcterms:created xsi:type="dcterms:W3CDTF">2014-03-05T12:43:32Z</dcterms:created>
  <dcterms:modified xsi:type="dcterms:W3CDTF">2024-08-29T12:47:32Z</dcterms:modified>
</cp:coreProperties>
</file>